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57fde278760eb0/Documents/URC/"/>
    </mc:Choice>
  </mc:AlternateContent>
  <xr:revisionPtr revIDLastSave="66" documentId="13_ncr:b_{31595F3F-0D95-4ED8-8C35-A807FA367F35}" xr6:coauthVersionLast="47" xr6:coauthVersionMax="47" xr10:uidLastSave="{0E53CF6D-39BF-443B-AEF4-B7B71B6DF73F}"/>
  <bookViews>
    <workbookView xWindow="-108" yWindow="-108" windowWidth="23256" windowHeight="12456" xr2:uid="{E4002ABE-7A41-446D-871A-167D24F7D1B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A10" i="1"/>
  <c r="I71" i="1"/>
  <c r="A71" i="1"/>
  <c r="I21" i="1"/>
  <c r="A22" i="1"/>
  <c r="A15" i="1"/>
  <c r="A58" i="1"/>
  <c r="A66" i="1"/>
  <c r="A73" i="1" s="1"/>
  <c r="I58" i="1"/>
  <c r="I66" i="1" s="1"/>
  <c r="I73" i="1" s="1"/>
  <c r="A26" i="1"/>
  <c r="I25" i="1"/>
  <c r="A83" i="1"/>
  <c r="A86" i="1"/>
  <c r="I12" i="1"/>
  <c r="I13" i="1"/>
  <c r="I14" i="1"/>
  <c r="A77" i="1"/>
  <c r="I7" i="1"/>
  <c r="I10" i="1" s="1"/>
  <c r="I27" i="1"/>
  <c r="I33" i="1" s="1"/>
  <c r="I15" i="1"/>
  <c r="I76" i="1" l="1"/>
  <c r="I83" i="1"/>
  <c r="I86" i="1" s="1"/>
  <c r="I36" i="1"/>
  <c r="I75" i="1"/>
  <c r="A27" i="1"/>
  <c r="A33" i="1" s="1"/>
  <c r="A36" i="1" s="1"/>
  <c r="I77" i="1" l="1"/>
</calcChain>
</file>

<file path=xl/sharedStrings.xml><?xml version="1.0" encoding="utf-8"?>
<sst xmlns="http://schemas.openxmlformats.org/spreadsheetml/2006/main" count="98" uniqueCount="76">
  <si>
    <t>United Reformed Church Dumbarton</t>
  </si>
  <si>
    <t>Charity Number SC002617</t>
  </si>
  <si>
    <t>B of S Current Account</t>
  </si>
  <si>
    <t>£</t>
  </si>
  <si>
    <t>Receipts:</t>
  </si>
  <si>
    <t>Represented by:</t>
  </si>
  <si>
    <t>General Account</t>
  </si>
  <si>
    <t>Benevolent Account</t>
  </si>
  <si>
    <t>Memorial Account</t>
  </si>
  <si>
    <t>General Account:</t>
  </si>
  <si>
    <t>Freewill Offering</t>
  </si>
  <si>
    <t>Gift Aid Offerings</t>
  </si>
  <si>
    <t>Tax Recovered on Gift Aid</t>
  </si>
  <si>
    <t>Ordinary Collections</t>
  </si>
  <si>
    <t>Benevolent Account:</t>
  </si>
  <si>
    <t>Retiral Boxes</t>
  </si>
  <si>
    <t>Memorial Account:</t>
  </si>
  <si>
    <t>Total Receipts</t>
  </si>
  <si>
    <t>Payments:</t>
  </si>
  <si>
    <t>Ministry and Mission Fund</t>
  </si>
  <si>
    <t>Pulpit Supply</t>
  </si>
  <si>
    <t>Advertising and Stationery</t>
  </si>
  <si>
    <t>Insurance</t>
  </si>
  <si>
    <t>Sundry Expenses</t>
  </si>
  <si>
    <t>Independent Examiner</t>
  </si>
  <si>
    <t>Total</t>
  </si>
  <si>
    <t>Total Payments</t>
  </si>
  <si>
    <t>Closing Balances Represented by:</t>
  </si>
  <si>
    <t>Tom Woodbridge</t>
  </si>
  <si>
    <t>Independent Examiner's Report on the Accounts</t>
  </si>
  <si>
    <t>The charity's trustees are responsible for the preparation of the accounts in accordance with the</t>
  </si>
  <si>
    <t>(Scotland) Regulations 2006.  The charity trustees consider that the audit requirement of Regulation</t>
  </si>
  <si>
    <t>accounts as required under section 44(1) (c) of the Act and to state whether particular matters have</t>
  </si>
  <si>
    <t>come to my attention.</t>
  </si>
  <si>
    <t>My examination is carried out in accordance with Regulation 11 of the Charities Accounts (Scotland)</t>
  </si>
  <si>
    <t>Regulations 2006.  An examination includes a review of the accounting records kept by the charity</t>
  </si>
  <si>
    <t>and a comparison of the accounts presented with those records.  It also includes consideration of any</t>
  </si>
  <si>
    <t xml:space="preserve">unusual items or disclosures in the accounts and seeks explanations from the trustees concerning </t>
  </si>
  <si>
    <t>any such matters.  The procedures undertaken do not provide all the evidence that would be required</t>
  </si>
  <si>
    <t>in an audit and, consequently, I do not express an audit opinion on the accounts.</t>
  </si>
  <si>
    <t>In the course of my examination, no matter has come to my attention</t>
  </si>
  <si>
    <t>1. which gives me reasonable cause to believe that in any material respect the requirements:</t>
  </si>
  <si>
    <t>Regulation 4 of the 2006 Accounts Regulations, and</t>
  </si>
  <si>
    <t>Regulation 9 of the 2006 Accounts Regulations</t>
  </si>
  <si>
    <t>have not been met, or</t>
  </si>
  <si>
    <t>2. to which, in my opinion, attention should be drawn in order to enable a proper understanding of the</t>
  </si>
  <si>
    <t>accounts to be reached.</t>
  </si>
  <si>
    <t>Surplus/ -Deficit in year</t>
  </si>
  <si>
    <t>to keep accounting records in accordance with section 44(1) (a) of the 2005 Act and</t>
  </si>
  <si>
    <t>to prepare accounts which accord with the accounting records and comply with</t>
  </si>
  <si>
    <t>Rent</t>
  </si>
  <si>
    <t>Deputy Organist</t>
  </si>
  <si>
    <t>Other Assets</t>
  </si>
  <si>
    <t>Music Licence</t>
  </si>
  <si>
    <t>Donations/Gifts</t>
  </si>
  <si>
    <t>Expenses</t>
  </si>
  <si>
    <t>Investment Income</t>
  </si>
  <si>
    <t>Minister's Expenses</t>
  </si>
  <si>
    <t>Donations</t>
  </si>
  <si>
    <t xml:space="preserve">      Trustee</t>
  </si>
  <si>
    <t>B of S Investment Fund</t>
  </si>
  <si>
    <t>Transferred from Synod</t>
  </si>
  <si>
    <t>B of S Investment Account</t>
  </si>
  <si>
    <t>North of the Clyde Cluster</t>
  </si>
  <si>
    <t>Cash</t>
  </si>
  <si>
    <t>terms of the Charities and Trustee Investment (Scotland) Act 2005  and the Charities Accounts</t>
  </si>
  <si>
    <t xml:space="preserve">10(1) (d) of the Accounts Regulations does not apply.  It is my responsibility to examine the </t>
  </si>
  <si>
    <t xml:space="preserve">   Sharon Rowatt</t>
  </si>
  <si>
    <t xml:space="preserve">    Receipts and Payments Account for Year Ended 31st December 2025</t>
  </si>
  <si>
    <t>Receipts and Payments Account for Year Ended 31st December 2025</t>
  </si>
  <si>
    <t>Closing Balances 31st December 2025</t>
  </si>
  <si>
    <t>Opening Balances 1st January 2025</t>
  </si>
  <si>
    <t>Accounts for the Year Ended 31st December 2025</t>
  </si>
  <si>
    <t>Lay Pastor Course</t>
  </si>
  <si>
    <t xml:space="preserve">  24th May 2026</t>
  </si>
  <si>
    <t xml:space="preserve">    24th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</si>
</sst>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2" fontId="2" fillId="0" borderId="0" xfId="0" applyNumberFormat="1" applyFont="1"/>
    <xf numFmtId="0" fontId="5" fillId="0" borderId="0" xfId="0" applyFont="1"/>
    <xf numFmtId="164" fontId="1" fillId="0" borderId="0" xfId="0" applyNumberFormat="1" applyFont="1"/>
    <xf numFmtId="0" fontId="3" fillId="0" borderId="0" xfId="0" applyFont="1"/>
    <xf numFmtId="43" fontId="0" fillId="0" borderId="0" xfId="0" applyNumberFormat="1"/>
    <xf numFmtId="43" fontId="1" fillId="0" borderId="0" xfId="0" applyNumberFormat="1" applyFont="1"/>
    <xf numFmtId="14" fontId="1" fillId="0" borderId="0" xfId="0" applyNumberFormat="1" applyFont="1"/>
    <xf numFmtId="43" fontId="6" fillId="0" borderId="0" xfId="0" applyNumberFormat="1" applyFont="1"/>
    <xf numFmtId="2" fontId="3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3" fillId="0" borderId="0" xfId="0" applyNumberFormat="1" applyFont="1"/>
    <xf numFmtId="41" fontId="2" fillId="0" borderId="0" xfId="0" applyNumberFormat="1" applyFont="1"/>
    <xf numFmtId="41" fontId="2" fillId="0" borderId="2" xfId="0" applyNumberFormat="1" applyFont="1" applyBorder="1"/>
    <xf numFmtId="41" fontId="4" fillId="0" borderId="0" xfId="0" applyNumberFormat="1" applyFont="1"/>
    <xf numFmtId="41" fontId="1" fillId="0" borderId="2" xfId="0" applyNumberFormat="1" applyFont="1" applyBorder="1"/>
    <xf numFmtId="41" fontId="1" fillId="0" borderId="0" xfId="0" applyNumberFormat="1" applyFont="1"/>
    <xf numFmtId="41" fontId="4" fillId="0" borderId="1" xfId="0" applyNumberFormat="1" applyFont="1" applyBorder="1"/>
    <xf numFmtId="41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32E-774C-4B54-B3FF-9CF3A10BA1AD}">
  <dimension ref="A1:J134"/>
  <sheetViews>
    <sheetView tabSelected="1" zoomScaleNormal="100" workbookViewId="0">
      <selection activeCell="C1" sqref="C1"/>
    </sheetView>
  </sheetViews>
  <sheetFormatPr defaultRowHeight="13.2" x14ac:dyDescent="0.25"/>
  <cols>
    <col min="1" max="1" width="15.109375" style="5" bestFit="1" customWidth="1"/>
    <col min="5" max="5" width="10.109375" bestFit="1" customWidth="1"/>
    <col min="7" max="7" width="10.33203125" style="5" bestFit="1" customWidth="1"/>
    <col min="8" max="8" width="2.6640625" style="5" customWidth="1"/>
    <col min="9" max="9" width="13" style="5" bestFit="1" customWidth="1"/>
  </cols>
  <sheetData>
    <row r="1" spans="1:9" s="1" customFormat="1" x14ac:dyDescent="0.25">
      <c r="A1" s="4" t="s">
        <v>0</v>
      </c>
      <c r="G1" s="4" t="s">
        <v>1</v>
      </c>
      <c r="H1" s="4"/>
      <c r="I1" s="4"/>
    </row>
    <row r="3" spans="1:9" x14ac:dyDescent="0.25">
      <c r="B3" s="4" t="s">
        <v>68</v>
      </c>
    </row>
    <row r="4" spans="1:9" x14ac:dyDescent="0.25">
      <c r="A4" s="6" t="s">
        <v>3</v>
      </c>
      <c r="G4" s="6" t="s">
        <v>3</v>
      </c>
      <c r="H4" s="6"/>
      <c r="I4" s="6" t="s">
        <v>3</v>
      </c>
    </row>
    <row r="5" spans="1:9" x14ac:dyDescent="0.25">
      <c r="A5" s="7">
        <v>2024</v>
      </c>
      <c r="B5" s="2" t="s">
        <v>71</v>
      </c>
      <c r="I5" s="3">
        <v>2025</v>
      </c>
    </row>
    <row r="6" spans="1:9" s="3" customFormat="1" x14ac:dyDescent="0.25"/>
    <row r="7" spans="1:9" x14ac:dyDescent="0.25">
      <c r="A7" s="19">
        <v>11328.85</v>
      </c>
      <c r="B7" t="s">
        <v>2</v>
      </c>
      <c r="G7" s="19"/>
      <c r="H7" s="19"/>
      <c r="I7" s="19">
        <f>A68</f>
        <v>13237.57</v>
      </c>
    </row>
    <row r="8" spans="1:9" x14ac:dyDescent="0.25">
      <c r="A8" s="19">
        <v>100000</v>
      </c>
      <c r="B8" s="13" t="s">
        <v>62</v>
      </c>
      <c r="G8" s="19"/>
      <c r="H8" s="19"/>
      <c r="I8" s="19">
        <v>100000</v>
      </c>
    </row>
    <row r="9" spans="1:9" x14ac:dyDescent="0.25">
      <c r="A9" s="19">
        <v>0</v>
      </c>
      <c r="B9" s="13" t="s">
        <v>64</v>
      </c>
      <c r="G9" s="19"/>
      <c r="H9" s="19"/>
      <c r="I9" s="19">
        <v>238</v>
      </c>
    </row>
    <row r="10" spans="1:9" ht="13.8" thickBot="1" x14ac:dyDescent="0.3">
      <c r="A10" s="23">
        <f>SUM(A7:A9)</f>
        <v>111328.85</v>
      </c>
      <c r="B10" s="2"/>
      <c r="G10" s="19"/>
      <c r="H10" s="19"/>
      <c r="I10" s="23">
        <f>SUM(I7:I9)</f>
        <v>113475.57</v>
      </c>
    </row>
    <row r="11" spans="1:9" ht="13.8" thickTop="1" x14ac:dyDescent="0.25">
      <c r="A11" s="19"/>
      <c r="B11" s="2" t="s">
        <v>5</v>
      </c>
      <c r="G11" s="19"/>
      <c r="H11" s="19"/>
      <c r="I11" s="19"/>
    </row>
    <row r="12" spans="1:9" x14ac:dyDescent="0.25">
      <c r="A12" s="24">
        <v>104714.8</v>
      </c>
      <c r="B12" t="s">
        <v>6</v>
      </c>
      <c r="G12" s="19"/>
      <c r="H12" s="19"/>
      <c r="I12" s="24">
        <f>A80</f>
        <v>106767.52</v>
      </c>
    </row>
    <row r="13" spans="1:9" x14ac:dyDescent="0.25">
      <c r="A13" s="19">
        <v>251.99</v>
      </c>
      <c r="B13" t="s">
        <v>7</v>
      </c>
      <c r="G13" s="19"/>
      <c r="H13" s="19"/>
      <c r="I13" s="19">
        <f>A81</f>
        <v>345.99</v>
      </c>
    </row>
    <row r="14" spans="1:9" x14ac:dyDescent="0.25">
      <c r="A14" s="27">
        <v>6362.06</v>
      </c>
      <c r="B14" t="s">
        <v>8</v>
      </c>
      <c r="G14" s="19"/>
      <c r="H14" s="19"/>
      <c r="I14" s="27">
        <f>A82</f>
        <v>6362.06</v>
      </c>
    </row>
    <row r="15" spans="1:9" x14ac:dyDescent="0.25">
      <c r="A15" s="19">
        <f>A14+A13+A12</f>
        <v>111328.85</v>
      </c>
      <c r="G15" s="19"/>
      <c r="H15" s="19"/>
      <c r="I15" s="19">
        <f>SUM(I12:I14)</f>
        <v>113475.57</v>
      </c>
    </row>
    <row r="16" spans="1:9" x14ac:dyDescent="0.25">
      <c r="A16" s="19"/>
      <c r="B16" s="2" t="s">
        <v>4</v>
      </c>
      <c r="G16" s="19"/>
      <c r="H16" s="19"/>
      <c r="I16" s="19"/>
    </row>
    <row r="17" spans="1:9" x14ac:dyDescent="0.25">
      <c r="A17" s="19"/>
      <c r="B17" s="2" t="s">
        <v>9</v>
      </c>
      <c r="G17" s="19"/>
      <c r="H17" s="19"/>
      <c r="I17" s="19"/>
    </row>
    <row r="18" spans="1:9" x14ac:dyDescent="0.25">
      <c r="A18" s="19">
        <v>570</v>
      </c>
      <c r="B18" t="s">
        <v>10</v>
      </c>
      <c r="G18" s="19">
        <v>485</v>
      </c>
      <c r="H18" s="19"/>
      <c r="I18" s="19"/>
    </row>
    <row r="19" spans="1:9" x14ac:dyDescent="0.25">
      <c r="A19" s="19">
        <v>2550</v>
      </c>
      <c r="B19" t="s">
        <v>11</v>
      </c>
      <c r="G19" s="19">
        <v>2774</v>
      </c>
      <c r="H19" s="19"/>
      <c r="I19" s="19"/>
    </row>
    <row r="20" spans="1:9" x14ac:dyDescent="0.25">
      <c r="A20" s="19">
        <v>673.61</v>
      </c>
      <c r="B20" t="s">
        <v>12</v>
      </c>
      <c r="G20" s="19">
        <v>641.1</v>
      </c>
      <c r="H20" s="19"/>
      <c r="I20" s="19"/>
    </row>
    <row r="21" spans="1:9" x14ac:dyDescent="0.25">
      <c r="A21" s="20">
        <v>0</v>
      </c>
      <c r="B21" t="s">
        <v>13</v>
      </c>
      <c r="G21" s="20">
        <v>0</v>
      </c>
      <c r="H21" s="19"/>
      <c r="I21" s="19">
        <f>SUM(G18:G21)</f>
        <v>3900.1</v>
      </c>
    </row>
    <row r="22" spans="1:9" x14ac:dyDescent="0.25">
      <c r="A22" s="19">
        <f>SUM(A18:A21)</f>
        <v>3793.61</v>
      </c>
      <c r="G22" s="19"/>
      <c r="H22" s="19"/>
      <c r="I22" s="19"/>
    </row>
    <row r="23" spans="1:9" x14ac:dyDescent="0.25">
      <c r="A23" s="19">
        <v>0</v>
      </c>
      <c r="B23" s="13" t="s">
        <v>61</v>
      </c>
      <c r="G23" s="19">
        <v>0</v>
      </c>
      <c r="H23" s="19"/>
      <c r="I23" s="19"/>
    </row>
    <row r="24" spans="1:9" x14ac:dyDescent="0.25">
      <c r="A24" s="19">
        <v>3016.44</v>
      </c>
      <c r="B24" s="13" t="s">
        <v>56</v>
      </c>
      <c r="G24" s="19">
        <v>5639.1</v>
      </c>
      <c r="H24" s="19"/>
      <c r="I24" s="19"/>
    </row>
    <row r="25" spans="1:9" x14ac:dyDescent="0.25">
      <c r="A25" s="20">
        <v>0</v>
      </c>
      <c r="B25" s="13" t="s">
        <v>58</v>
      </c>
      <c r="G25" s="20">
        <v>0</v>
      </c>
      <c r="H25" s="19"/>
      <c r="I25" s="19">
        <f>SUM(G23:G25)</f>
        <v>5639.1</v>
      </c>
    </row>
    <row r="26" spans="1:9" x14ac:dyDescent="0.25">
      <c r="A26" s="28">
        <f>SUM(A23:A25)</f>
        <v>3016.44</v>
      </c>
      <c r="G26" s="19"/>
      <c r="H26" s="19"/>
      <c r="I26" s="20"/>
    </row>
    <row r="27" spans="1:9" x14ac:dyDescent="0.25">
      <c r="A27" s="19">
        <f>A22+A26</f>
        <v>6810.05</v>
      </c>
      <c r="G27" s="19"/>
      <c r="H27" s="19"/>
      <c r="I27" s="19">
        <f>SUM(I21:I26)</f>
        <v>9539.2000000000007</v>
      </c>
    </row>
    <row r="28" spans="1:9" x14ac:dyDescent="0.25">
      <c r="A28" s="19"/>
      <c r="B28" s="2" t="s">
        <v>14</v>
      </c>
      <c r="G28" s="19"/>
      <c r="H28" s="19"/>
      <c r="I28" s="19"/>
    </row>
    <row r="29" spans="1:9" x14ac:dyDescent="0.25">
      <c r="A29" s="19">
        <v>94</v>
      </c>
      <c r="B29" t="s">
        <v>15</v>
      </c>
      <c r="G29" s="19"/>
      <c r="H29" s="19"/>
      <c r="I29" s="19">
        <v>171</v>
      </c>
    </row>
    <row r="30" spans="1:9" x14ac:dyDescent="0.25">
      <c r="A30" s="19"/>
      <c r="B30" s="2" t="s">
        <v>16</v>
      </c>
      <c r="G30" s="19"/>
      <c r="H30" s="19"/>
      <c r="I30" s="19"/>
    </row>
    <row r="31" spans="1:9" x14ac:dyDescent="0.25">
      <c r="A31" s="20">
        <v>0</v>
      </c>
      <c r="B31" s="13" t="s">
        <v>58</v>
      </c>
      <c r="G31" s="19"/>
      <c r="H31" s="19"/>
      <c r="I31" s="20">
        <v>0</v>
      </c>
    </row>
    <row r="32" spans="1:9" x14ac:dyDescent="0.25">
      <c r="A32" s="19"/>
      <c r="G32" s="19"/>
      <c r="H32" s="19"/>
      <c r="I32" s="19"/>
    </row>
    <row r="33" spans="1:10" x14ac:dyDescent="0.25">
      <c r="A33" s="22">
        <f>A27+A29+A31</f>
        <v>6904.05</v>
      </c>
      <c r="D33" s="2" t="s">
        <v>17</v>
      </c>
      <c r="G33" s="19"/>
      <c r="H33" s="19"/>
      <c r="I33" s="22">
        <f>SUM(I27:I31)</f>
        <v>9710.2000000000007</v>
      </c>
    </row>
    <row r="34" spans="1:10" x14ac:dyDescent="0.25">
      <c r="A34" s="19"/>
      <c r="G34" s="19"/>
      <c r="H34" s="19"/>
      <c r="I34" s="19"/>
    </row>
    <row r="35" spans="1:10" x14ac:dyDescent="0.25">
      <c r="A35" s="19"/>
      <c r="G35" s="19"/>
      <c r="H35" s="19"/>
      <c r="I35" s="19"/>
    </row>
    <row r="36" spans="1:10" ht="13.8" thickBot="1" x14ac:dyDescent="0.3">
      <c r="A36" s="23">
        <f>A15+A33</f>
        <v>118232.90000000001</v>
      </c>
      <c r="C36" s="2"/>
      <c r="D36" s="2"/>
      <c r="F36" s="2" t="s">
        <v>25</v>
      </c>
      <c r="G36" s="19"/>
      <c r="H36" s="19"/>
      <c r="I36" s="23">
        <f>I15+I33</f>
        <v>123185.77</v>
      </c>
    </row>
    <row r="37" spans="1:10" ht="13.8" thickTop="1" x14ac:dyDescent="0.25">
      <c r="A37" s="10"/>
      <c r="C37" s="2"/>
      <c r="D37" s="2"/>
      <c r="F37" s="2"/>
      <c r="I37" s="10"/>
    </row>
    <row r="38" spans="1:10" x14ac:dyDescent="0.25">
      <c r="A38" s="10"/>
      <c r="C38" s="2"/>
      <c r="D38" s="2"/>
      <c r="F38" s="2"/>
      <c r="I38" s="10"/>
    </row>
    <row r="39" spans="1:10" x14ac:dyDescent="0.25">
      <c r="A39" s="10"/>
      <c r="C39" s="2"/>
      <c r="D39" s="2"/>
      <c r="F39" s="2"/>
      <c r="I39" s="10"/>
    </row>
    <row r="40" spans="1:10" x14ac:dyDescent="0.25">
      <c r="A40" s="10"/>
      <c r="C40" s="2"/>
      <c r="D40" s="2"/>
      <c r="F40" s="2"/>
      <c r="I40" s="10"/>
    </row>
    <row r="41" spans="1:10" x14ac:dyDescent="0.25">
      <c r="A41" s="4" t="s">
        <v>0</v>
      </c>
      <c r="B41" s="1"/>
      <c r="C41" s="1"/>
      <c r="D41" s="1"/>
      <c r="E41" s="1"/>
      <c r="F41" s="1"/>
      <c r="G41" s="4" t="s">
        <v>1</v>
      </c>
      <c r="H41" s="4"/>
      <c r="I41" s="4"/>
      <c r="J41" s="1"/>
    </row>
    <row r="43" spans="1:10" x14ac:dyDescent="0.25">
      <c r="A43" s="4" t="s">
        <v>69</v>
      </c>
      <c r="B43" s="1"/>
    </row>
    <row r="44" spans="1:10" s="1" customFormat="1" x14ac:dyDescent="0.25">
      <c r="A44" s="6" t="s">
        <v>3</v>
      </c>
      <c r="G44" s="6" t="s">
        <v>3</v>
      </c>
      <c r="H44" s="6"/>
      <c r="I44" s="6" t="s">
        <v>3</v>
      </c>
    </row>
    <row r="45" spans="1:10" x14ac:dyDescent="0.25">
      <c r="A45" s="3">
        <v>2024</v>
      </c>
      <c r="B45" s="2" t="s">
        <v>18</v>
      </c>
      <c r="I45" s="3">
        <v>2025</v>
      </c>
    </row>
    <row r="46" spans="1:10" x14ac:dyDescent="0.25">
      <c r="B46" s="2" t="s">
        <v>9</v>
      </c>
    </row>
    <row r="47" spans="1:10" x14ac:dyDescent="0.25">
      <c r="A47" s="19">
        <v>2200</v>
      </c>
      <c r="B47" t="s">
        <v>19</v>
      </c>
      <c r="G47" s="14"/>
      <c r="H47" s="14"/>
      <c r="I47" s="19">
        <v>2300</v>
      </c>
    </row>
    <row r="48" spans="1:10" x14ac:dyDescent="0.25">
      <c r="A48" s="19">
        <v>0</v>
      </c>
      <c r="B48" s="13" t="s">
        <v>57</v>
      </c>
      <c r="G48" s="14"/>
      <c r="H48" s="14"/>
      <c r="I48" s="19">
        <v>0</v>
      </c>
    </row>
    <row r="49" spans="1:9" x14ac:dyDescent="0.25">
      <c r="A49" s="19">
        <v>850</v>
      </c>
      <c r="B49" t="s">
        <v>20</v>
      </c>
      <c r="H49" s="14"/>
      <c r="I49" s="19">
        <v>1050</v>
      </c>
    </row>
    <row r="50" spans="1:9" x14ac:dyDescent="0.25">
      <c r="A50" s="19">
        <v>90</v>
      </c>
      <c r="B50" s="13" t="s">
        <v>51</v>
      </c>
      <c r="H50" s="14"/>
      <c r="I50" s="19">
        <v>0</v>
      </c>
    </row>
    <row r="51" spans="1:9" x14ac:dyDescent="0.25">
      <c r="A51" s="19">
        <v>86.82</v>
      </c>
      <c r="B51" t="s">
        <v>21</v>
      </c>
      <c r="H51" s="14"/>
      <c r="I51" s="19">
        <v>86.82</v>
      </c>
    </row>
    <row r="52" spans="1:9" x14ac:dyDescent="0.25">
      <c r="A52" s="19">
        <v>332.51</v>
      </c>
      <c r="B52" t="s">
        <v>22</v>
      </c>
      <c r="H52" s="14"/>
      <c r="I52" s="19">
        <v>337.51</v>
      </c>
    </row>
    <row r="53" spans="1:9" x14ac:dyDescent="0.25">
      <c r="A53" s="19">
        <v>900</v>
      </c>
      <c r="B53" s="13" t="s">
        <v>50</v>
      </c>
      <c r="H53" s="14"/>
      <c r="I53" s="19">
        <v>1050</v>
      </c>
    </row>
    <row r="54" spans="1:9" x14ac:dyDescent="0.25">
      <c r="A54" s="19">
        <v>148</v>
      </c>
      <c r="B54" s="13" t="s">
        <v>53</v>
      </c>
      <c r="H54" s="14"/>
      <c r="I54" s="19">
        <v>153</v>
      </c>
    </row>
    <row r="55" spans="1:9" x14ac:dyDescent="0.25">
      <c r="A55" s="19">
        <v>100</v>
      </c>
      <c r="B55" s="13" t="s">
        <v>54</v>
      </c>
      <c r="H55" s="14"/>
      <c r="I55" s="19">
        <v>60</v>
      </c>
    </row>
    <row r="56" spans="1:9" x14ac:dyDescent="0.25">
      <c r="A56" s="19">
        <v>0</v>
      </c>
      <c r="B56" s="13" t="s">
        <v>73</v>
      </c>
      <c r="H56" s="14"/>
      <c r="I56" s="19">
        <v>500</v>
      </c>
    </row>
    <row r="57" spans="1:9" x14ac:dyDescent="0.25">
      <c r="A57" s="20">
        <v>50</v>
      </c>
      <c r="B57" t="s">
        <v>23</v>
      </c>
      <c r="H57" s="14"/>
      <c r="I57" s="20">
        <v>50</v>
      </c>
    </row>
    <row r="58" spans="1:9" x14ac:dyDescent="0.25">
      <c r="A58" s="19">
        <f>SUM(A47:A57)</f>
        <v>4757.33</v>
      </c>
      <c r="G58" s="14"/>
      <c r="H58" s="14"/>
      <c r="I58" s="19">
        <f>SUM(I47:I57)</f>
        <v>5587.33</v>
      </c>
    </row>
    <row r="59" spans="1:9" x14ac:dyDescent="0.25">
      <c r="A59" s="19">
        <v>0</v>
      </c>
      <c r="B59" t="s">
        <v>63</v>
      </c>
      <c r="G59" s="14"/>
      <c r="H59" s="14"/>
      <c r="I59" s="19">
        <v>139.38</v>
      </c>
    </row>
    <row r="60" spans="1:9" x14ac:dyDescent="0.25">
      <c r="A60" s="19"/>
      <c r="B60" s="2" t="s">
        <v>14</v>
      </c>
      <c r="G60" s="14"/>
      <c r="H60" s="14"/>
      <c r="I60" s="19"/>
    </row>
    <row r="61" spans="1:9" x14ac:dyDescent="0.25">
      <c r="A61" s="19">
        <v>0</v>
      </c>
      <c r="B61" s="13" t="s">
        <v>58</v>
      </c>
      <c r="G61" s="14"/>
      <c r="H61" s="14"/>
      <c r="I61" s="19">
        <v>300</v>
      </c>
    </row>
    <row r="62" spans="1:9" x14ac:dyDescent="0.25">
      <c r="A62" s="21"/>
      <c r="G62" s="14"/>
      <c r="H62" s="14"/>
      <c r="I62" s="21"/>
    </row>
    <row r="63" spans="1:9" x14ac:dyDescent="0.25">
      <c r="A63" s="19"/>
      <c r="B63" s="2" t="s">
        <v>16</v>
      </c>
      <c r="G63" s="14"/>
      <c r="H63" s="14"/>
      <c r="I63" s="19"/>
    </row>
    <row r="64" spans="1:9" x14ac:dyDescent="0.25">
      <c r="A64" s="19">
        <v>0</v>
      </c>
      <c r="B64" s="13" t="s">
        <v>55</v>
      </c>
      <c r="G64" s="14"/>
      <c r="H64" s="14"/>
      <c r="I64" s="19">
        <v>0</v>
      </c>
    </row>
    <row r="65" spans="1:9" x14ac:dyDescent="0.25">
      <c r="A65" s="19"/>
      <c r="B65" s="13"/>
      <c r="G65" s="14"/>
      <c r="H65" s="14"/>
      <c r="I65" s="19"/>
    </row>
    <row r="66" spans="1:9" x14ac:dyDescent="0.25">
      <c r="A66" s="22">
        <f>A58+A59+A61+A64</f>
        <v>4757.33</v>
      </c>
      <c r="B66" s="2"/>
      <c r="D66" s="2" t="s">
        <v>26</v>
      </c>
      <c r="G66" s="14"/>
      <c r="H66" s="14"/>
      <c r="I66" s="22">
        <f>SUM(I58:I65)</f>
        <v>6026.71</v>
      </c>
    </row>
    <row r="67" spans="1:9" x14ac:dyDescent="0.25">
      <c r="A67" s="19"/>
      <c r="B67" s="2" t="s">
        <v>70</v>
      </c>
      <c r="G67" s="14"/>
      <c r="H67" s="14"/>
      <c r="I67" s="19"/>
    </row>
    <row r="68" spans="1:9" x14ac:dyDescent="0.25">
      <c r="A68" s="19">
        <v>13237.57</v>
      </c>
      <c r="B68" t="s">
        <v>2</v>
      </c>
      <c r="G68" s="14"/>
      <c r="H68" s="14"/>
      <c r="I68" s="19">
        <v>17159.060000000001</v>
      </c>
    </row>
    <row r="69" spans="1:9" ht="15" x14ac:dyDescent="0.4">
      <c r="A69" s="19">
        <v>100000</v>
      </c>
      <c r="B69" t="s">
        <v>60</v>
      </c>
      <c r="G69" s="17"/>
      <c r="H69" s="14"/>
      <c r="I69" s="19">
        <v>100000</v>
      </c>
    </row>
    <row r="70" spans="1:9" x14ac:dyDescent="0.25">
      <c r="A70" s="20">
        <v>238</v>
      </c>
      <c r="B70" s="13" t="s">
        <v>64</v>
      </c>
      <c r="G70" s="14"/>
      <c r="H70" s="14"/>
      <c r="I70" s="20">
        <v>0</v>
      </c>
    </row>
    <row r="71" spans="1:9" x14ac:dyDescent="0.25">
      <c r="A71" s="19">
        <f>SUM(A68:A70)</f>
        <v>113475.57</v>
      </c>
      <c r="B71" s="13"/>
      <c r="G71" s="14"/>
      <c r="H71" s="14"/>
      <c r="I71" s="19">
        <f>SUM(I68:I70)</f>
        <v>117159.06</v>
      </c>
    </row>
    <row r="72" spans="1:9" x14ac:dyDescent="0.25">
      <c r="A72" s="19"/>
      <c r="B72" s="13"/>
      <c r="G72" s="14"/>
      <c r="H72" s="14"/>
      <c r="I72" s="19"/>
    </row>
    <row r="73" spans="1:9" ht="13.8" thickBot="1" x14ac:dyDescent="0.3">
      <c r="A73" s="23">
        <f>A66+A71</f>
        <v>118232.90000000001</v>
      </c>
      <c r="B73" s="2"/>
      <c r="F73" s="2" t="s">
        <v>25</v>
      </c>
      <c r="G73" s="14"/>
      <c r="H73" s="14"/>
      <c r="I73" s="23">
        <f>I66+I71</f>
        <v>123185.77</v>
      </c>
    </row>
    <row r="74" spans="1:9" ht="13.8" thickTop="1" x14ac:dyDescent="0.25">
      <c r="A74" s="22"/>
      <c r="B74" s="2"/>
      <c r="F74" s="2"/>
      <c r="I74" s="22"/>
    </row>
    <row r="75" spans="1:9" x14ac:dyDescent="0.25">
      <c r="A75" s="22">
        <v>111328.85</v>
      </c>
      <c r="B75" s="2" t="s">
        <v>71</v>
      </c>
      <c r="F75" s="2"/>
      <c r="I75" s="22">
        <f>I10</f>
        <v>113475.57</v>
      </c>
    </row>
    <row r="76" spans="1:9" x14ac:dyDescent="0.25">
      <c r="A76" s="24">
        <v>2146.7199999999998</v>
      </c>
      <c r="B76" s="8" t="s">
        <v>47</v>
      </c>
      <c r="F76" s="2"/>
      <c r="I76" s="24">
        <f>I33-I66</f>
        <v>3683.4900000000007</v>
      </c>
    </row>
    <row r="77" spans="1:9" s="8" customFormat="1" ht="13.8" thickBot="1" x14ac:dyDescent="0.3">
      <c r="A77" s="25">
        <f>SUM(A75:A76)</f>
        <v>113475.57</v>
      </c>
      <c r="B77" s="2" t="s">
        <v>70</v>
      </c>
      <c r="F77" s="11"/>
      <c r="G77" s="9"/>
      <c r="H77" s="9"/>
      <c r="I77" s="25">
        <f>I75+I76</f>
        <v>117159.06000000001</v>
      </c>
    </row>
    <row r="78" spans="1:9" ht="13.8" thickTop="1" x14ac:dyDescent="0.25">
      <c r="A78" s="22"/>
      <c r="B78" s="2"/>
      <c r="F78" s="2"/>
      <c r="I78" s="22"/>
    </row>
    <row r="79" spans="1:9" x14ac:dyDescent="0.25">
      <c r="A79" s="19"/>
      <c r="B79" s="2" t="s">
        <v>27</v>
      </c>
      <c r="I79" s="19"/>
    </row>
    <row r="80" spans="1:9" x14ac:dyDescent="0.25">
      <c r="A80" s="24">
        <v>106767.52</v>
      </c>
      <c r="B80" t="s">
        <v>6</v>
      </c>
      <c r="I80" s="24">
        <f>I12+I27-I66+I61</f>
        <v>110580.01</v>
      </c>
    </row>
    <row r="81" spans="1:10" x14ac:dyDescent="0.25">
      <c r="A81" s="19">
        <v>345.99</v>
      </c>
      <c r="B81" t="s">
        <v>7</v>
      </c>
      <c r="I81" s="19">
        <v>216.99</v>
      </c>
    </row>
    <row r="82" spans="1:10" x14ac:dyDescent="0.25">
      <c r="A82" s="20">
        <v>6362.06</v>
      </c>
      <c r="B82" t="s">
        <v>8</v>
      </c>
      <c r="I82" s="20">
        <v>6362.06</v>
      </c>
    </row>
    <row r="83" spans="1:10" x14ac:dyDescent="0.25">
      <c r="A83" s="26">
        <f>SUM(A80:A82)</f>
        <v>113475.57</v>
      </c>
      <c r="I83" s="26">
        <f>SUM(I80:I82)</f>
        <v>117159.06</v>
      </c>
    </row>
    <row r="84" spans="1:10" x14ac:dyDescent="0.25">
      <c r="A84" s="26"/>
      <c r="B84" s="2" t="s">
        <v>52</v>
      </c>
      <c r="I84" s="26"/>
    </row>
    <row r="85" spans="1:10" x14ac:dyDescent="0.25">
      <c r="A85" s="21">
        <v>0</v>
      </c>
      <c r="B85" s="13"/>
      <c r="I85" s="21">
        <v>0</v>
      </c>
    </row>
    <row r="86" spans="1:10" ht="13.8" thickBot="1" x14ac:dyDescent="0.3">
      <c r="A86" s="25">
        <f>A83+A85</f>
        <v>113475.57</v>
      </c>
      <c r="I86" s="25">
        <f>I83+I85</f>
        <v>117159.06</v>
      </c>
    </row>
    <row r="87" spans="1:10" ht="13.8" thickTop="1" x14ac:dyDescent="0.25">
      <c r="A87" s="15"/>
      <c r="I87" s="15"/>
    </row>
    <row r="88" spans="1:10" x14ac:dyDescent="0.25">
      <c r="A88" s="15"/>
      <c r="I88" s="15"/>
    </row>
    <row r="89" spans="1:10" x14ac:dyDescent="0.25">
      <c r="A89" s="15"/>
      <c r="I89" s="15"/>
    </row>
    <row r="90" spans="1:10" x14ac:dyDescent="0.25">
      <c r="I90" s="15"/>
    </row>
    <row r="91" spans="1:10" x14ac:dyDescent="0.25">
      <c r="A91" s="4" t="s">
        <v>28</v>
      </c>
    </row>
    <row r="92" spans="1:10" x14ac:dyDescent="0.25">
      <c r="A92" s="1" t="s">
        <v>59</v>
      </c>
    </row>
    <row r="93" spans="1:10" x14ac:dyDescent="0.25">
      <c r="A93" s="12" t="s">
        <v>74</v>
      </c>
    </row>
    <row r="94" spans="1:10" x14ac:dyDescent="0.25">
      <c r="C94" s="4" t="s">
        <v>29</v>
      </c>
    </row>
    <row r="96" spans="1:10" x14ac:dyDescent="0.25">
      <c r="A96" s="4" t="s">
        <v>0</v>
      </c>
      <c r="G96" s="4" t="s">
        <v>1</v>
      </c>
      <c r="H96" s="4"/>
      <c r="I96" s="4"/>
      <c r="J96" s="1"/>
    </row>
    <row r="98" spans="1:1" x14ac:dyDescent="0.25">
      <c r="A98" s="4" t="s">
        <v>72</v>
      </c>
    </row>
    <row r="100" spans="1:1" x14ac:dyDescent="0.25">
      <c r="A100" s="9" t="s">
        <v>30</v>
      </c>
    </row>
    <row r="101" spans="1:1" x14ac:dyDescent="0.25">
      <c r="A101" s="18" t="s">
        <v>65</v>
      </c>
    </row>
    <row r="102" spans="1:1" x14ac:dyDescent="0.25">
      <c r="A102" s="9" t="s">
        <v>31</v>
      </c>
    </row>
    <row r="103" spans="1:1" x14ac:dyDescent="0.25">
      <c r="A103" s="18" t="s">
        <v>66</v>
      </c>
    </row>
    <row r="104" spans="1:1" x14ac:dyDescent="0.25">
      <c r="A104" s="9" t="s">
        <v>32</v>
      </c>
    </row>
    <row r="105" spans="1:1" x14ac:dyDescent="0.25">
      <c r="A105" s="9" t="s">
        <v>33</v>
      </c>
    </row>
    <row r="107" spans="1:1" x14ac:dyDescent="0.25">
      <c r="A107" s="9" t="s">
        <v>34</v>
      </c>
    </row>
    <row r="108" spans="1:1" x14ac:dyDescent="0.25">
      <c r="A108" s="9" t="s">
        <v>35</v>
      </c>
    </row>
    <row r="109" spans="1:1" x14ac:dyDescent="0.25">
      <c r="A109" s="9" t="s">
        <v>36</v>
      </c>
    </row>
    <row r="110" spans="1:1" x14ac:dyDescent="0.25">
      <c r="A110" s="9" t="s">
        <v>37</v>
      </c>
    </row>
    <row r="111" spans="1:1" x14ac:dyDescent="0.25">
      <c r="A111" s="9" t="s">
        <v>38</v>
      </c>
    </row>
    <row r="112" spans="1:1" x14ac:dyDescent="0.25">
      <c r="A112" s="9" t="s">
        <v>39</v>
      </c>
    </row>
    <row r="114" spans="1:2" x14ac:dyDescent="0.25">
      <c r="A114" s="9" t="s">
        <v>40</v>
      </c>
    </row>
    <row r="115" spans="1:2" x14ac:dyDescent="0.25">
      <c r="A115" s="9"/>
    </row>
    <row r="116" spans="1:2" x14ac:dyDescent="0.25">
      <c r="A116" s="9" t="s">
        <v>41</v>
      </c>
    </row>
    <row r="118" spans="1:2" x14ac:dyDescent="0.25">
      <c r="B118" s="8" t="s">
        <v>48</v>
      </c>
    </row>
    <row r="119" spans="1:2" x14ac:dyDescent="0.25">
      <c r="B119" s="8" t="s">
        <v>42</v>
      </c>
    </row>
    <row r="121" spans="1:2" x14ac:dyDescent="0.25">
      <c r="B121" s="8" t="s">
        <v>49</v>
      </c>
    </row>
    <row r="122" spans="1:2" x14ac:dyDescent="0.25">
      <c r="B122" s="8" t="s">
        <v>43</v>
      </c>
    </row>
    <row r="124" spans="1:2" x14ac:dyDescent="0.25">
      <c r="A124" s="9" t="s">
        <v>44</v>
      </c>
    </row>
    <row r="126" spans="1:2" x14ac:dyDescent="0.25">
      <c r="A126" s="9" t="s">
        <v>45</v>
      </c>
    </row>
    <row r="127" spans="1:2" x14ac:dyDescent="0.25">
      <c r="A127" s="9" t="s">
        <v>46</v>
      </c>
    </row>
    <row r="131" spans="1:3" x14ac:dyDescent="0.25">
      <c r="B131" s="5"/>
      <c r="C131" s="5"/>
    </row>
    <row r="132" spans="1:3" x14ac:dyDescent="0.25">
      <c r="A132" s="12" t="s">
        <v>67</v>
      </c>
      <c r="B132" s="5"/>
      <c r="C132" s="5"/>
    </row>
    <row r="133" spans="1:3" x14ac:dyDescent="0.25">
      <c r="A133" s="1" t="s">
        <v>24</v>
      </c>
      <c r="B133" s="5"/>
      <c r="C133" s="5"/>
    </row>
    <row r="134" spans="1:3" x14ac:dyDescent="0.25">
      <c r="A134" s="16" t="s">
        <v>75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1" fitToHeight="3" orientation="portrait" r:id="rId1"/>
  <headerFooter alignWithMargins="0">
    <oddFooter>Page &amp;P of &amp;N</oddFooter>
  </headerFooter>
  <rowBreaks count="2" manualBreakCount="2">
    <brk id="39" max="9" man="1"/>
    <brk id="93" max="9" man="1"/>
  </rowBreaks>
  <ignoredErrors>
    <ignoredError sqref="B45:H45 J45:IV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32B7-8D93-4D8C-99F5-2CE559588A5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AEFA-AC56-43CD-9868-5B44ACAF7E8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F3B5434-C124-416B-9C46-3FF8394F42AD}"/>
</file>

<file path=customXml/itemProps2.xml><?xml version="1.0" encoding="utf-8"?>
<ds:datastoreItem xmlns:ds="http://schemas.openxmlformats.org/officeDocument/2006/customXml" ds:itemID="{8DA0E95A-2598-4F76-8A31-0BC9D0A7D037}"/>
</file>

<file path=customXml/itemProps3.xml><?xml version="1.0" encoding="utf-8"?>
<ds:datastoreItem xmlns:ds="http://schemas.openxmlformats.org/officeDocument/2006/customXml" ds:itemID="{EE03B79A-C3AE-4098-9844-3E7B80C65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Woodbridge</dc:creator>
  <cp:lastModifiedBy>Tom Woodbridge</cp:lastModifiedBy>
  <cp:lastPrinted>2025-05-16T13:02:31Z</cp:lastPrinted>
  <dcterms:created xsi:type="dcterms:W3CDTF">2008-01-31T15:24:08Z</dcterms:created>
  <dcterms:modified xsi:type="dcterms:W3CDTF">2026-04-30T11:24:19Z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